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9125" windowHeight="6840" activeTab="0"/>
  </bookViews>
  <sheets>
    <sheet name="Campinas" sheetId="1" r:id="rId1"/>
  </sheets>
  <definedNames>
    <definedName name="_xlnm.Print_Area" localSheetId="0">'Campinas'!$B$1:$I$121</definedName>
  </definedNames>
  <calcPr fullCalcOnLoad="1"/>
</workbook>
</file>

<file path=xl/sharedStrings.xml><?xml version="1.0" encoding="utf-8"?>
<sst xmlns="http://schemas.openxmlformats.org/spreadsheetml/2006/main" count="111" uniqueCount="107">
  <si>
    <t>*Critério de seleção das propostas comerciais</t>
  </si>
  <si>
    <t>%</t>
  </si>
  <si>
    <t>Encargos Sociais e Trabalhistas</t>
  </si>
  <si>
    <t>Grupo A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</si>
  <si>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</si>
  <si>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</si>
  <si>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</si>
  <si>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</si>
  <si>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</si>
  <si>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</si>
  <si>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</si>
  <si>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Total Grupo A</t>
  </si>
  <si>
    <t>Grupo B</t>
  </si>
  <si>
    <t>Férias</t>
  </si>
  <si>
    <t>Auxílio doença</t>
  </si>
  <si>
    <t>Licença paternidade</t>
  </si>
  <si>
    <t>Faltas legais</t>
  </si>
  <si>
    <t>Acidente de trabalho</t>
  </si>
  <si>
    <t>Aviso prévio</t>
  </si>
  <si>
    <t>13° salário</t>
  </si>
  <si>
    <t>Total Grupo B</t>
  </si>
  <si>
    <t>Grupo C</t>
  </si>
  <si>
    <t>Aviso prévio indenizado</t>
  </si>
  <si>
    <t>Indenização adicional</t>
  </si>
  <si>
    <t>Total Grupo C</t>
  </si>
  <si>
    <t>Grupo D</t>
  </si>
  <si>
    <t>Total Grupo D</t>
  </si>
  <si>
    <t>Subtotal mensal</t>
  </si>
  <si>
    <t>Total mensal (Subtotal + BDI)</t>
  </si>
  <si>
    <t>Subtotal anual</t>
  </si>
  <si>
    <t>Previdência Social</t>
  </si>
  <si>
    <t>Abono de férias</t>
  </si>
  <si>
    <t>FGTS rescisões sem justa causa</t>
  </si>
  <si>
    <t>Incidência dos encargos do grupo A sobre o grupo B</t>
  </si>
  <si>
    <t>Conforme Convenção Coletiva da categoria</t>
  </si>
  <si>
    <t>Salário conforme Convenção Coletiva da categoria</t>
  </si>
  <si>
    <t>Seguro de vida, invalidez e funeral</t>
  </si>
  <si>
    <t>Vale transporte diário</t>
  </si>
  <si>
    <t>Vale refeição diário</t>
  </si>
  <si>
    <t>Vale alimentação mensal</t>
  </si>
  <si>
    <t>Uniformes</t>
  </si>
  <si>
    <t>ISS</t>
  </si>
  <si>
    <t>COFINS</t>
  </si>
  <si>
    <t>PIS</t>
  </si>
  <si>
    <t>TOTAL BDI (com aplicação da fórmula)</t>
  </si>
  <si>
    <t>BDI sobre Benefícios</t>
  </si>
  <si>
    <t>Valores mensais</t>
  </si>
  <si>
    <t>Totais</t>
  </si>
  <si>
    <t>Total anual de benefícios</t>
  </si>
  <si>
    <t>Total anual da mão de obra</t>
  </si>
  <si>
    <t>1 - TOTAL ANUAL DA MÃO DE OBRA (Total mensal x 12 meses)</t>
  </si>
  <si>
    <t>-</t>
  </si>
  <si>
    <t>TOTAL GERAL ANUAL *</t>
  </si>
  <si>
    <t>2 - TOTAL ANUAL DE BENEFÍCIOS (Total mensal x 12 meses)</t>
  </si>
  <si>
    <t>BDI sobre Insumos diversos</t>
  </si>
  <si>
    <t>TOTAL DOS ENCARGOS SOCIAIS E TRABALHISTAS (A + B + C + D)</t>
  </si>
  <si>
    <t>QUADRO RESUMO</t>
  </si>
  <si>
    <t>PLANILHA DE CUSTOS E FORMAÇÃO DE PREÇO</t>
  </si>
  <si>
    <t>Bonificação de Despesas Indiretas - BDI</t>
  </si>
  <si>
    <t>BDI = { [ (1 + A) x (1 + B) ] / (1 - C) } - 1</t>
  </si>
  <si>
    <t>B) Lucro (bonificação)</t>
  </si>
  <si>
    <t>C) Tributos e impostos (ISS + COFINS + PIS)</t>
  </si>
  <si>
    <t>Subtotal B (Subtotal A + Encargos)</t>
  </si>
  <si>
    <t>BDI sobre Subtotal B</t>
  </si>
  <si>
    <t>Total mensal (Subtotal B + BDI)</t>
  </si>
  <si>
    <t>Quant. Postos</t>
  </si>
  <si>
    <t>Quant. Dias</t>
  </si>
  <si>
    <t>Abatimento</t>
  </si>
  <si>
    <t>Valores anuais</t>
  </si>
  <si>
    <t>Encargos sociais e trabalhistas sobre os salários</t>
  </si>
  <si>
    <t>Valores unitários</t>
  </si>
  <si>
    <t>1- Mão de obra</t>
  </si>
  <si>
    <t>2 - Benefícios</t>
  </si>
  <si>
    <t>Valores mensais totais</t>
  </si>
  <si>
    <r>
      <t xml:space="preserve">A) Despesas administrativas </t>
    </r>
    <r>
      <rPr>
        <b/>
        <sz val="8"/>
        <color indexed="8"/>
        <rFont val="Arial"/>
        <family val="2"/>
      </rPr>
      <t>(administração geral, plantonistas para cobertura de refeições, visitas da supervisão, etc.)</t>
    </r>
  </si>
  <si>
    <t>Auxiliar de Limpeza</t>
  </si>
  <si>
    <t>Subtotal A (Salário)</t>
  </si>
  <si>
    <t>Salário mensal unitário</t>
  </si>
  <si>
    <t>Assistência médica mensal (quando aplicável)</t>
  </si>
  <si>
    <t>3 - Materiais e equipamentos</t>
  </si>
  <si>
    <t>Saneantes domissanitários, sabões, desinfetantes, detergentes, saponáceos, produtos hipoalergênicos, polidores, etc.</t>
  </si>
  <si>
    <t>Panos, luvas, baldes, vassouras, rodos, esponjas, buchas, palhas de aço, materiais e utensílios para limpeza, etc.</t>
  </si>
  <si>
    <t>Inseticidas, repelentes, raticida, anti-cupim, etc., e desodorizadores de ambientes em aerosol</t>
  </si>
  <si>
    <t>Sacos plásticos em cores e tamanhos diversos</t>
  </si>
  <si>
    <t>Placas de alerta</t>
  </si>
  <si>
    <t>Lavadoras de alta pressão, lavadoras de pisos frios, apiradores de pó, enceradeiras, etc.</t>
  </si>
  <si>
    <t>Escadas portáteis</t>
  </si>
  <si>
    <t>Fios de extensão</t>
  </si>
  <si>
    <t>Mangueiras, carrinhos para transporte de lixo, etc.</t>
  </si>
  <si>
    <t>Valor unitário</t>
  </si>
  <si>
    <t>Valor total</t>
  </si>
  <si>
    <t>3 - TOTAL ANUAL DE MATERIAIS E EQUIPAMENTOS (Subtotal anual + BDI)</t>
  </si>
  <si>
    <t>Total de materiais e equipamentos</t>
  </si>
  <si>
    <t>Equipamentos de Proteção Individual - EPI</t>
  </si>
  <si>
    <t>Quantidade</t>
  </si>
  <si>
    <t>Subtotal C</t>
  </si>
  <si>
    <t>BDI sobre Limpeza de fachadas</t>
  </si>
  <si>
    <t>ou SIMPLES NACIONAL</t>
  </si>
  <si>
    <r>
      <t>Limpeza de fachadas</t>
    </r>
  </si>
  <si>
    <t>4 - TOTAL ANUAL DE LIMPEZA DE FACHADAS (Total C + Total D)</t>
  </si>
  <si>
    <t>4 - Limpeza de fachadas</t>
  </si>
  <si>
    <t>Fórmula para cálculo do BDI, conforme Nota Técnica nº 1/2007-SCI/STF</t>
  </si>
  <si>
    <t>Sindicato da categoria:</t>
  </si>
  <si>
    <t xml:space="preserve">Data-base do dissídio coletivo: </t>
  </si>
  <si>
    <t>LIMPEZA, ASSEIO E CONSERVAÇÃO - SUBSEÇÃO CAMPINAS</t>
  </si>
  <si>
    <t>Total de limpeza de fachadas</t>
  </si>
  <si>
    <t>Informar o valor de cada benefício em "Valores unitários". O desconto do valor eventualmente pago pelo trabalhador - conforme legislação vigente e/ou Convenção Coletiva, deverá ser informado na coluna "Abatimento".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</si>
</sst>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3"/>
      <color indexed="12"/>
      <name val="Arial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theme="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 indent="2"/>
    </xf>
    <xf numFmtId="0" fontId="0" fillId="0" borderId="12" xfId="0" applyFont="1" applyBorder="1" applyAlignment="1">
      <alignment/>
    </xf>
    <xf numFmtId="0" fontId="48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8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0" fillId="0" borderId="20" xfId="0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8" fillId="0" borderId="12" xfId="0" applyFont="1" applyBorder="1" applyAlignment="1">
      <alignment horizontal="left"/>
    </xf>
    <xf numFmtId="44" fontId="0" fillId="0" borderId="0" xfId="47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4" fontId="0" fillId="0" borderId="23" xfId="0" applyNumberFormat="1" applyFont="1" applyBorder="1" applyAlignment="1">
      <alignment horizontal="left"/>
    </xf>
    <xf numFmtId="44" fontId="48" fillId="33" borderId="24" xfId="0" applyNumberFormat="1" applyFont="1" applyFill="1" applyBorder="1" applyAlignment="1">
      <alignment horizontal="left"/>
    </xf>
    <xf numFmtId="44" fontId="48" fillId="33" borderId="24" xfId="47" applyFont="1" applyFill="1" applyBorder="1" applyAlignment="1">
      <alignment horizontal="left"/>
    </xf>
    <xf numFmtId="10" fontId="0" fillId="0" borderId="23" xfId="0" applyNumberFormat="1" applyFont="1" applyBorder="1" applyAlignment="1">
      <alignment horizontal="right"/>
    </xf>
    <xf numFmtId="10" fontId="0" fillId="0" borderId="23" xfId="51" applyNumberFormat="1" applyFont="1" applyBorder="1" applyAlignment="1">
      <alignment horizontal="right"/>
    </xf>
    <xf numFmtId="10" fontId="48" fillId="33" borderId="24" xfId="0" applyNumberFormat="1" applyFont="1" applyFill="1" applyBorder="1" applyAlignment="1">
      <alignment horizontal="right"/>
    </xf>
    <xf numFmtId="10" fontId="48" fillId="33" borderId="24" xfId="51" applyNumberFormat="1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0" xfId="0" applyFont="1" applyBorder="1" applyAlignment="1">
      <alignment horizontal="left"/>
    </xf>
    <xf numFmtId="44" fontId="50" fillId="34" borderId="0" xfId="0" applyNumberFormat="1" applyFont="1" applyFill="1" applyBorder="1" applyAlignment="1">
      <alignment/>
    </xf>
    <xf numFmtId="0" fontId="0" fillId="0" borderId="19" xfId="0" applyFont="1" applyBorder="1" applyAlignment="1">
      <alignment horizontal="left" indent="1"/>
    </xf>
    <xf numFmtId="0" fontId="51" fillId="0" borderId="0" xfId="0" applyFont="1" applyBorder="1" applyAlignment="1">
      <alignment horizontal="left"/>
    </xf>
    <xf numFmtId="0" fontId="52" fillId="0" borderId="15" xfId="0" applyFont="1" applyBorder="1" applyAlignment="1">
      <alignment/>
    </xf>
    <xf numFmtId="0" fontId="52" fillId="0" borderId="0" xfId="0" applyFont="1" applyBorder="1" applyAlignment="1">
      <alignment horizontal="left" indent="1"/>
    </xf>
    <xf numFmtId="0" fontId="52" fillId="0" borderId="0" xfId="0" applyFont="1" applyBorder="1" applyAlignment="1">
      <alignment horizontal="left"/>
    </xf>
    <xf numFmtId="0" fontId="52" fillId="0" borderId="16" xfId="0" applyFont="1" applyBorder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44" fontId="0" fillId="0" borderId="0" xfId="47" applyFont="1" applyBorder="1" applyAlignment="1">
      <alignment/>
    </xf>
    <xf numFmtId="0" fontId="49" fillId="0" borderId="21" xfId="0" applyFont="1" applyBorder="1" applyAlignment="1">
      <alignment/>
    </xf>
    <xf numFmtId="0" fontId="0" fillId="0" borderId="11" xfId="0" applyBorder="1" applyAlignment="1">
      <alignment horizontal="left" indent="1"/>
    </xf>
    <xf numFmtId="10" fontId="50" fillId="34" borderId="0" xfId="51" applyNumberFormat="1" applyFont="1" applyFill="1" applyBorder="1" applyAlignment="1">
      <alignment horizontal="right"/>
    </xf>
    <xf numFmtId="0" fontId="51" fillId="0" borderId="15" xfId="0" applyFont="1" applyBorder="1" applyAlignment="1">
      <alignment/>
    </xf>
    <xf numFmtId="0" fontId="51" fillId="0" borderId="0" xfId="0" applyFont="1" applyBorder="1" applyAlignment="1">
      <alignment horizontal="left" indent="1"/>
    </xf>
    <xf numFmtId="0" fontId="51" fillId="0" borderId="16" xfId="0" applyFont="1" applyBorder="1" applyAlignment="1">
      <alignment/>
    </xf>
    <xf numFmtId="0" fontId="51" fillId="0" borderId="0" xfId="0" applyFont="1" applyAlignment="1" quotePrefix="1">
      <alignment/>
    </xf>
    <xf numFmtId="44" fontId="0" fillId="0" borderId="23" xfId="47" applyFont="1" applyBorder="1" applyAlignment="1">
      <alignment/>
    </xf>
    <xf numFmtId="44" fontId="0" fillId="33" borderId="0" xfId="47" applyFont="1" applyFill="1" applyBorder="1" applyAlignment="1">
      <alignment horizontal="center"/>
    </xf>
    <xf numFmtId="0" fontId="48" fillId="0" borderId="15" xfId="0" applyFont="1" applyBorder="1" applyAlignment="1">
      <alignment horizontal="left"/>
    </xf>
    <xf numFmtId="0" fontId="48" fillId="0" borderId="16" xfId="0" applyFont="1" applyBorder="1" applyAlignment="1">
      <alignment horizontal="center"/>
    </xf>
    <xf numFmtId="0" fontId="48" fillId="33" borderId="11" xfId="0" applyFont="1" applyFill="1" applyBorder="1" applyAlignment="1">
      <alignment horizontal="left" indent="1"/>
    </xf>
    <xf numFmtId="0" fontId="0" fillId="33" borderId="0" xfId="0" applyFont="1" applyFill="1" applyBorder="1" applyAlignment="1">
      <alignment/>
    </xf>
    <xf numFmtId="10" fontId="48" fillId="33" borderId="23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10" fontId="48" fillId="33" borderId="10" xfId="0" applyNumberFormat="1" applyFont="1" applyFill="1" applyBorder="1" applyAlignment="1">
      <alignment horizontal="center"/>
    </xf>
    <xf numFmtId="10" fontId="50" fillId="34" borderId="0" xfId="51" applyNumberFormat="1" applyFont="1" applyFill="1" applyBorder="1" applyAlignment="1">
      <alignment horizontal="center"/>
    </xf>
    <xf numFmtId="0" fontId="0" fillId="0" borderId="0" xfId="53" applyNumberFormat="1" applyFont="1" applyBorder="1" applyAlignment="1">
      <alignment horizontal="center"/>
    </xf>
    <xf numFmtId="0" fontId="0" fillId="0" borderId="25" xfId="0" applyBorder="1" applyAlignment="1">
      <alignment horizontal="left"/>
    </xf>
    <xf numFmtId="0" fontId="48" fillId="33" borderId="26" xfId="0" applyFont="1" applyFill="1" applyBorder="1" applyAlignment="1">
      <alignment/>
    </xf>
    <xf numFmtId="0" fontId="48" fillId="33" borderId="27" xfId="0" applyFont="1" applyFill="1" applyBorder="1" applyAlignment="1">
      <alignment/>
    </xf>
    <xf numFmtId="0" fontId="48" fillId="33" borderId="22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left" wrapText="1" indent="1"/>
    </xf>
    <xf numFmtId="0" fontId="50" fillId="34" borderId="0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center"/>
    </xf>
    <xf numFmtId="0" fontId="48" fillId="33" borderId="25" xfId="0" applyFont="1" applyFill="1" applyBorder="1" applyAlignment="1">
      <alignment horizontal="left" indent="1"/>
    </xf>
    <xf numFmtId="0" fontId="48" fillId="33" borderId="22" xfId="0" applyFont="1" applyFill="1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0" xfId="0" applyFont="1" applyBorder="1" applyAlignment="1">
      <alignment horizontal="left" indent="2"/>
    </xf>
    <xf numFmtId="0" fontId="50" fillId="34" borderId="0" xfId="0" applyFont="1" applyFill="1" applyBorder="1" applyAlignment="1">
      <alignment horizontal="left"/>
    </xf>
    <xf numFmtId="0" fontId="48" fillId="33" borderId="27" xfId="0" applyFont="1" applyFill="1" applyBorder="1" applyAlignment="1">
      <alignment horizontal="left"/>
    </xf>
    <xf numFmtId="0" fontId="48" fillId="33" borderId="21" xfId="0" applyFont="1" applyFill="1" applyBorder="1" applyAlignment="1">
      <alignment horizontal="left"/>
    </xf>
    <xf numFmtId="0" fontId="51" fillId="0" borderId="0" xfId="0" applyFont="1" applyBorder="1" applyAlignment="1">
      <alignment horizontal="right"/>
    </xf>
    <xf numFmtId="44" fontId="0" fillId="35" borderId="0" xfId="53" applyNumberFormat="1" applyFont="1" applyFill="1" applyBorder="1" applyAlignment="1" applyProtection="1">
      <alignment horizontal="center"/>
      <protection locked="0"/>
    </xf>
    <xf numFmtId="44" fontId="0" fillId="35" borderId="0" xfId="47" applyFont="1" applyFill="1" applyBorder="1" applyAlignment="1" applyProtection="1">
      <alignment/>
      <protection locked="0"/>
    </xf>
    <xf numFmtId="44" fontId="0" fillId="35" borderId="0" xfId="47" applyFont="1" applyFill="1" applyBorder="1" applyAlignment="1" applyProtection="1">
      <alignment horizontal="center"/>
      <protection locked="0"/>
    </xf>
    <xf numFmtId="10" fontId="48" fillId="35" borderId="28" xfId="51" applyNumberFormat="1" applyFont="1" applyFill="1" applyBorder="1" applyAlignment="1" applyProtection="1">
      <alignment horizontal="center"/>
      <protection locked="0"/>
    </xf>
    <xf numFmtId="10" fontId="0" fillId="35" borderId="23" xfId="51" applyNumberFormat="1" applyFont="1" applyFill="1" applyBorder="1" applyAlignment="1" applyProtection="1">
      <alignment horizontal="center"/>
      <protection locked="0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48" fillId="33" borderId="25" xfId="0" applyFont="1" applyFill="1" applyBorder="1" applyAlignment="1">
      <alignment horizontal="left" indent="1"/>
    </xf>
    <xf numFmtId="0" fontId="48" fillId="33" borderId="22" xfId="0" applyFont="1" applyFill="1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0" xfId="0" applyFont="1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21" xfId="0" applyFont="1" applyBorder="1" applyAlignment="1">
      <alignment horizontal="left" indent="2"/>
    </xf>
    <xf numFmtId="0" fontId="48" fillId="33" borderId="20" xfId="0" applyFont="1" applyFill="1" applyBorder="1" applyAlignment="1">
      <alignment horizontal="left"/>
    </xf>
    <xf numFmtId="0" fontId="48" fillId="33" borderId="21" xfId="0" applyFont="1" applyFill="1" applyBorder="1" applyAlignment="1">
      <alignment horizontal="left"/>
    </xf>
    <xf numFmtId="0" fontId="48" fillId="33" borderId="25" xfId="0" applyFont="1" applyFill="1" applyBorder="1" applyAlignment="1">
      <alignment horizontal="left" wrapText="1" indent="1"/>
    </xf>
    <xf numFmtId="0" fontId="48" fillId="33" borderId="22" xfId="0" applyFont="1" applyFill="1" applyBorder="1" applyAlignment="1">
      <alignment horizontal="left" wrapText="1" indent="1"/>
    </xf>
    <xf numFmtId="0" fontId="50" fillId="34" borderId="0" xfId="0" applyFont="1" applyFill="1" applyBorder="1" applyAlignment="1">
      <alignment horizontal="left" wrapText="1"/>
    </xf>
    <xf numFmtId="0" fontId="0" fillId="0" borderId="22" xfId="0" applyBorder="1" applyAlignment="1">
      <alignment/>
    </xf>
    <xf numFmtId="0" fontId="52" fillId="35" borderId="22" xfId="0" applyFont="1" applyFill="1" applyBorder="1" applyAlignment="1" applyProtection="1">
      <alignment horizontal="center"/>
      <protection locked="0"/>
    </xf>
    <xf numFmtId="0" fontId="52" fillId="35" borderId="27" xfId="0" applyFont="1" applyFill="1" applyBorder="1" applyAlignment="1" applyProtection="1">
      <alignment horizontal="center"/>
      <protection locked="0"/>
    </xf>
    <xf numFmtId="0" fontId="50" fillId="34" borderId="0" xfId="0" applyFont="1" applyFill="1" applyBorder="1" applyAlignment="1">
      <alignment horizontal="left"/>
    </xf>
    <xf numFmtId="0" fontId="48" fillId="33" borderId="26" xfId="0" applyFont="1" applyFill="1" applyBorder="1" applyAlignment="1">
      <alignment horizontal="left"/>
    </xf>
    <xf numFmtId="0" fontId="48" fillId="33" borderId="27" xfId="0" applyFont="1" applyFill="1" applyBorder="1" applyAlignment="1">
      <alignment horizontal="left"/>
    </xf>
    <xf numFmtId="0" fontId="53" fillId="0" borderId="0" xfId="0" applyFont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8"/>
  <sheetViews>
    <sheetView showGridLines="0" tabSelected="1" zoomScale="110" zoomScaleNormal="110" zoomScalePageLayoutView="0" workbookViewId="0" topLeftCell="A1">
      <selection activeCell="F7" sqref="F7"/>
    </sheetView>
  </sheetViews>
  <sheetFormatPr defaultColWidth="9.140625" defaultRowHeight="12.75"/>
  <cols>
    <col min="1" max="1" width="9.140625" style="2" customWidth="1"/>
    <col min="2" max="2" width="3.7109375" style="2" customWidth="1"/>
    <col min="3" max="3" width="47.57421875" style="1" customWidth="1"/>
    <col min="4" max="4" width="17.28125" style="1" customWidth="1"/>
    <col min="5" max="5" width="15.28125" style="1" customWidth="1"/>
    <col min="6" max="6" width="20.421875" style="1" bestFit="1" customWidth="1"/>
    <col min="7" max="7" width="15.140625" style="1" customWidth="1"/>
    <col min="8" max="8" width="20.421875" style="1" bestFit="1" customWidth="1"/>
    <col min="9" max="9" width="3.7109375" style="2" customWidth="1"/>
    <col min="10" max="10" width="11.8515625" style="2" bestFit="1" customWidth="1"/>
    <col min="11" max="16384" width="9.140625" style="2" customWidth="1"/>
  </cols>
  <sheetData>
    <row r="1" spans="2:9" ht="12.75" customHeight="1">
      <c r="B1" s="88" t="s">
        <v>104</v>
      </c>
      <c r="C1" s="88"/>
      <c r="D1" s="88"/>
      <c r="E1" s="88"/>
      <c r="F1" s="88"/>
      <c r="G1" s="88"/>
      <c r="H1" s="88"/>
      <c r="I1" s="88"/>
    </row>
    <row r="2" spans="2:9" ht="12.75">
      <c r="B2" s="89" t="s">
        <v>57</v>
      </c>
      <c r="C2" s="89"/>
      <c r="D2" s="89"/>
      <c r="E2" s="89"/>
      <c r="F2" s="89"/>
      <c r="G2" s="89"/>
      <c r="H2" s="89"/>
      <c r="I2" s="89"/>
    </row>
    <row r="3" spans="3:8" ht="13.5" thickBot="1">
      <c r="C3" s="38"/>
      <c r="D3" s="38"/>
      <c r="E3" s="38"/>
      <c r="F3" s="38"/>
      <c r="G3" s="38"/>
      <c r="H3" s="38"/>
    </row>
    <row r="4" spans="2:9" ht="12.75">
      <c r="B4" s="6"/>
      <c r="C4" s="7" t="s">
        <v>71</v>
      </c>
      <c r="D4" s="7"/>
      <c r="E4" s="7"/>
      <c r="F4" s="7"/>
      <c r="G4" s="7"/>
      <c r="H4" s="8"/>
      <c r="I4" s="9"/>
    </row>
    <row r="5" spans="2:9" ht="12.75">
      <c r="B5" s="10"/>
      <c r="C5" s="3"/>
      <c r="D5" s="3"/>
      <c r="E5" s="3"/>
      <c r="F5" s="3"/>
      <c r="G5" s="3"/>
      <c r="H5" s="38"/>
      <c r="I5" s="11"/>
    </row>
    <row r="6" spans="2:9" ht="12.75">
      <c r="B6" s="10"/>
      <c r="C6" s="23"/>
      <c r="D6" s="24"/>
      <c r="E6" s="24"/>
      <c r="F6" s="24" t="s">
        <v>77</v>
      </c>
      <c r="G6" s="24" t="s">
        <v>65</v>
      </c>
      <c r="H6" s="25" t="s">
        <v>73</v>
      </c>
      <c r="I6" s="11"/>
    </row>
    <row r="7" spans="2:9" ht="12.75">
      <c r="B7" s="10"/>
      <c r="C7" s="77" t="s">
        <v>75</v>
      </c>
      <c r="D7" s="28"/>
      <c r="F7" s="83">
        <v>0</v>
      </c>
      <c r="G7" s="67">
        <v>2</v>
      </c>
      <c r="H7" s="30">
        <f>F7*G7</f>
        <v>0</v>
      </c>
      <c r="I7" s="11"/>
    </row>
    <row r="8" spans="2:9" ht="12.75">
      <c r="B8" s="10"/>
      <c r="C8" s="90" t="s">
        <v>76</v>
      </c>
      <c r="D8" s="91"/>
      <c r="E8" s="91"/>
      <c r="F8" s="71"/>
      <c r="G8" s="71"/>
      <c r="H8" s="31">
        <f>SUM(H7)</f>
        <v>0</v>
      </c>
      <c r="I8" s="11"/>
    </row>
    <row r="9" spans="2:9" ht="12.75">
      <c r="B9" s="10"/>
      <c r="C9" s="92" t="s">
        <v>69</v>
      </c>
      <c r="D9" s="93"/>
      <c r="E9" s="93"/>
      <c r="F9" s="78"/>
      <c r="G9" s="78"/>
      <c r="H9" s="30">
        <f>H8*H121</f>
        <v>0</v>
      </c>
      <c r="I9" s="11"/>
    </row>
    <row r="10" spans="2:9" ht="12.75">
      <c r="B10" s="10"/>
      <c r="C10" s="90" t="s">
        <v>62</v>
      </c>
      <c r="D10" s="91"/>
      <c r="E10" s="91"/>
      <c r="F10" s="76"/>
      <c r="G10" s="76"/>
      <c r="H10" s="31">
        <f>H8+H9</f>
        <v>0</v>
      </c>
      <c r="I10" s="11"/>
    </row>
    <row r="11" spans="2:9" ht="12.75">
      <c r="B11" s="10"/>
      <c r="C11" s="94" t="s">
        <v>63</v>
      </c>
      <c r="D11" s="95"/>
      <c r="E11" s="95"/>
      <c r="F11" s="78"/>
      <c r="G11" s="78"/>
      <c r="H11" s="30">
        <f>H10*H85</f>
        <v>0</v>
      </c>
      <c r="I11" s="11"/>
    </row>
    <row r="12" spans="2:9" ht="12.75">
      <c r="B12" s="10"/>
      <c r="C12" s="98" t="s">
        <v>64</v>
      </c>
      <c r="D12" s="99"/>
      <c r="E12" s="99"/>
      <c r="F12" s="72"/>
      <c r="G12" s="72"/>
      <c r="H12" s="31">
        <f>H10+H11</f>
        <v>0</v>
      </c>
      <c r="I12" s="11"/>
    </row>
    <row r="13" spans="2:9" ht="12.75">
      <c r="B13" s="10"/>
      <c r="C13" s="100" t="s">
        <v>50</v>
      </c>
      <c r="D13" s="100"/>
      <c r="E13" s="100"/>
      <c r="F13" s="73"/>
      <c r="G13" s="73"/>
      <c r="H13" s="39">
        <f>H12*12</f>
        <v>0</v>
      </c>
      <c r="I13" s="11"/>
    </row>
    <row r="14" spans="2:9" s="46" customFormat="1" ht="11.25">
      <c r="B14" s="42"/>
      <c r="C14" s="43"/>
      <c r="D14" s="43"/>
      <c r="E14" s="43"/>
      <c r="F14" s="43"/>
      <c r="G14" s="43"/>
      <c r="H14" s="44"/>
      <c r="I14" s="45"/>
    </row>
    <row r="15" spans="2:9" s="46" customFormat="1" ht="11.25">
      <c r="B15" s="42"/>
      <c r="C15" s="82" t="s">
        <v>35</v>
      </c>
      <c r="D15" s="43"/>
      <c r="E15" s="43"/>
      <c r="F15" s="43"/>
      <c r="G15" s="43"/>
      <c r="H15" s="44"/>
      <c r="I15" s="45"/>
    </row>
    <row r="16" spans="2:9" s="46" customFormat="1" ht="11.25">
      <c r="B16" s="42"/>
      <c r="C16" s="82" t="s">
        <v>102</v>
      </c>
      <c r="D16" s="102"/>
      <c r="E16" s="102"/>
      <c r="F16" s="43"/>
      <c r="G16" s="43"/>
      <c r="H16" s="44"/>
      <c r="I16" s="45"/>
    </row>
    <row r="17" spans="2:9" s="46" customFormat="1" ht="11.25">
      <c r="B17" s="42"/>
      <c r="C17" s="82" t="s">
        <v>103</v>
      </c>
      <c r="D17" s="103"/>
      <c r="E17" s="103"/>
      <c r="F17" s="43"/>
      <c r="G17" s="43"/>
      <c r="H17" s="44"/>
      <c r="I17" s="45"/>
    </row>
    <row r="18" spans="2:9" ht="13.5" thickBot="1">
      <c r="B18" s="12"/>
      <c r="C18" s="40"/>
      <c r="D18" s="40"/>
      <c r="E18" s="40"/>
      <c r="F18" s="40"/>
      <c r="G18" s="40"/>
      <c r="H18" s="14"/>
      <c r="I18" s="13"/>
    </row>
    <row r="19" spans="3:8" ht="13.5" thickBot="1">
      <c r="C19" s="38"/>
      <c r="D19" s="38"/>
      <c r="E19" s="38"/>
      <c r="F19" s="38"/>
      <c r="G19" s="38"/>
      <c r="H19" s="38"/>
    </row>
    <row r="20" spans="2:9" ht="12.75">
      <c r="B20" s="6"/>
      <c r="C20" s="7" t="s">
        <v>72</v>
      </c>
      <c r="D20" s="7"/>
      <c r="E20" s="7"/>
      <c r="F20" s="7"/>
      <c r="G20" s="7"/>
      <c r="H20" s="8"/>
      <c r="I20" s="9"/>
    </row>
    <row r="21" spans="2:9" ht="12.75">
      <c r="B21" s="10"/>
      <c r="C21" s="3"/>
      <c r="D21" s="3"/>
      <c r="E21" s="3"/>
      <c r="F21" s="3"/>
      <c r="G21" s="3"/>
      <c r="H21" s="38"/>
      <c r="I21" s="11"/>
    </row>
    <row r="22" spans="2:9" ht="12.75">
      <c r="B22" s="10"/>
      <c r="C22" s="22"/>
      <c r="D22" s="24" t="s">
        <v>70</v>
      </c>
      <c r="E22" s="24" t="s">
        <v>65</v>
      </c>
      <c r="F22" s="24" t="s">
        <v>66</v>
      </c>
      <c r="G22" s="24" t="s">
        <v>67</v>
      </c>
      <c r="H22" s="25" t="s">
        <v>46</v>
      </c>
      <c r="I22" s="11"/>
    </row>
    <row r="23" spans="2:9" ht="12.75">
      <c r="B23" s="10"/>
      <c r="C23" s="26" t="s">
        <v>37</v>
      </c>
      <c r="D23" s="84">
        <v>0</v>
      </c>
      <c r="E23" s="67">
        <v>2</v>
      </c>
      <c r="F23" s="67">
        <v>22</v>
      </c>
      <c r="G23" s="83">
        <v>0</v>
      </c>
      <c r="H23" s="56">
        <f>(D23*E23*F23)-G23</f>
        <v>0</v>
      </c>
      <c r="I23" s="11"/>
    </row>
    <row r="24" spans="2:9" ht="12.75">
      <c r="B24" s="10"/>
      <c r="C24" s="37" t="s">
        <v>38</v>
      </c>
      <c r="D24" s="84">
        <v>0</v>
      </c>
      <c r="E24" s="67">
        <v>2</v>
      </c>
      <c r="F24" s="67">
        <v>22</v>
      </c>
      <c r="G24" s="83">
        <v>0</v>
      </c>
      <c r="H24" s="56">
        <f>(D24*E24*F24)-G24</f>
        <v>0</v>
      </c>
      <c r="I24" s="11"/>
    </row>
    <row r="25" spans="2:9" ht="12.75">
      <c r="B25" s="10"/>
      <c r="C25" s="37" t="s">
        <v>39</v>
      </c>
      <c r="D25" s="84">
        <v>0</v>
      </c>
      <c r="E25" s="67">
        <v>2</v>
      </c>
      <c r="F25" s="57" t="s">
        <v>51</v>
      </c>
      <c r="G25" s="85">
        <v>0</v>
      </c>
      <c r="H25" s="56">
        <f>(D25*E25)-G25</f>
        <v>0</v>
      </c>
      <c r="I25" s="11"/>
    </row>
    <row r="26" spans="2:9" ht="12.75">
      <c r="B26" s="10"/>
      <c r="C26" s="26" t="s">
        <v>78</v>
      </c>
      <c r="D26" s="84">
        <v>0</v>
      </c>
      <c r="E26" s="67">
        <v>2</v>
      </c>
      <c r="F26" s="57" t="s">
        <v>51</v>
      </c>
      <c r="G26" s="85">
        <v>0</v>
      </c>
      <c r="H26" s="56">
        <f>(D26*E26)-G26</f>
        <v>0</v>
      </c>
      <c r="I26" s="11"/>
    </row>
    <row r="27" spans="2:9" ht="12.75">
      <c r="B27" s="10"/>
      <c r="C27" s="37" t="s">
        <v>36</v>
      </c>
      <c r="D27" s="84">
        <v>0</v>
      </c>
      <c r="E27" s="67">
        <v>2</v>
      </c>
      <c r="F27" s="57" t="s">
        <v>51</v>
      </c>
      <c r="G27" s="85">
        <v>0</v>
      </c>
      <c r="H27" s="56">
        <f>(D27*E27)-G27</f>
        <v>0</v>
      </c>
      <c r="I27" s="11"/>
    </row>
    <row r="28" spans="2:9" ht="12.75">
      <c r="B28" s="10"/>
      <c r="C28" s="98" t="s">
        <v>27</v>
      </c>
      <c r="D28" s="101"/>
      <c r="E28" s="101"/>
      <c r="F28" s="72"/>
      <c r="G28" s="72"/>
      <c r="H28" s="32">
        <f>SUM(H23:H27)</f>
        <v>0</v>
      </c>
      <c r="I28" s="11"/>
    </row>
    <row r="29" spans="2:9" ht="12.75">
      <c r="B29" s="10"/>
      <c r="C29" s="94" t="s">
        <v>45</v>
      </c>
      <c r="D29" s="95"/>
      <c r="E29" s="95"/>
      <c r="F29" s="78"/>
      <c r="G29" s="78"/>
      <c r="H29" s="30">
        <f>H85*H28</f>
        <v>0</v>
      </c>
      <c r="I29" s="11"/>
    </row>
    <row r="30" spans="2:9" ht="12.75">
      <c r="B30" s="10"/>
      <c r="C30" s="98" t="s">
        <v>28</v>
      </c>
      <c r="D30" s="99"/>
      <c r="E30" s="99"/>
      <c r="F30" s="72"/>
      <c r="G30" s="72"/>
      <c r="H30" s="31">
        <f>H28+H29</f>
        <v>0</v>
      </c>
      <c r="I30" s="11"/>
    </row>
    <row r="31" spans="2:9" ht="12.75">
      <c r="B31" s="10"/>
      <c r="C31" s="100" t="s">
        <v>53</v>
      </c>
      <c r="D31" s="100"/>
      <c r="E31" s="100"/>
      <c r="F31" s="73"/>
      <c r="G31" s="73"/>
      <c r="H31" s="39">
        <f>H30*12</f>
        <v>0</v>
      </c>
      <c r="I31" s="11"/>
    </row>
    <row r="32" spans="2:9" s="46" customFormat="1" ht="11.25">
      <c r="B32" s="42"/>
      <c r="C32" s="43"/>
      <c r="D32" s="43"/>
      <c r="E32" s="43"/>
      <c r="F32" s="43"/>
      <c r="G32" s="43"/>
      <c r="H32" s="44"/>
      <c r="I32" s="45"/>
    </row>
    <row r="33" spans="2:9" s="46" customFormat="1" ht="11.25">
      <c r="B33" s="42"/>
      <c r="C33" s="47" t="s">
        <v>34</v>
      </c>
      <c r="D33" s="43"/>
      <c r="E33" s="43"/>
      <c r="F33" s="43"/>
      <c r="G33" s="43"/>
      <c r="H33" s="44"/>
      <c r="I33" s="45"/>
    </row>
    <row r="34" spans="2:9" s="46" customFormat="1" ht="24" customHeight="1">
      <c r="B34" s="42"/>
      <c r="C34" s="107" t="s">
        <v>106</v>
      </c>
      <c r="D34" s="107"/>
      <c r="E34" s="107"/>
      <c r="F34" s="107"/>
      <c r="G34" s="107"/>
      <c r="H34" s="107"/>
      <c r="I34" s="45"/>
    </row>
    <row r="35" spans="2:9" ht="13.5" thickBot="1">
      <c r="B35" s="12"/>
      <c r="C35" s="40"/>
      <c r="D35" s="40"/>
      <c r="E35" s="40"/>
      <c r="F35" s="40"/>
      <c r="G35" s="40"/>
      <c r="H35" s="14"/>
      <c r="I35" s="13"/>
    </row>
    <row r="36" spans="3:8" ht="13.5" thickBot="1">
      <c r="C36" s="38"/>
      <c r="D36" s="38"/>
      <c r="E36" s="38"/>
      <c r="F36" s="38"/>
      <c r="G36" s="38"/>
      <c r="H36" s="38"/>
    </row>
    <row r="37" spans="2:9" ht="12.75">
      <c r="B37" s="6"/>
      <c r="C37" s="7" t="s">
        <v>79</v>
      </c>
      <c r="D37" s="7"/>
      <c r="E37" s="7"/>
      <c r="F37" s="7"/>
      <c r="G37" s="7"/>
      <c r="H37" s="8"/>
      <c r="I37" s="9"/>
    </row>
    <row r="38" spans="2:9" ht="12.75">
      <c r="B38" s="10"/>
      <c r="C38" s="3"/>
      <c r="D38" s="3"/>
      <c r="E38" s="3"/>
      <c r="F38" s="3"/>
      <c r="G38" s="3"/>
      <c r="H38" s="38"/>
      <c r="I38" s="11"/>
    </row>
    <row r="39" spans="2:9" ht="12.75">
      <c r="B39" s="10"/>
      <c r="C39" s="22"/>
      <c r="D39" s="49"/>
      <c r="E39" s="24"/>
      <c r="F39" s="24"/>
      <c r="G39" s="24" t="s">
        <v>46</v>
      </c>
      <c r="H39" s="25" t="s">
        <v>68</v>
      </c>
      <c r="I39" s="11"/>
    </row>
    <row r="40" spans="2:9" ht="12.75">
      <c r="B40" s="10"/>
      <c r="C40" s="26" t="s">
        <v>80</v>
      </c>
      <c r="D40" s="48"/>
      <c r="E40" s="48"/>
      <c r="F40" s="48"/>
      <c r="G40" s="84">
        <v>0</v>
      </c>
      <c r="H40" s="56">
        <f>G40*12</f>
        <v>0</v>
      </c>
      <c r="I40" s="11"/>
    </row>
    <row r="41" spans="2:9" ht="12.75">
      <c r="B41" s="10"/>
      <c r="C41" s="26" t="s">
        <v>81</v>
      </c>
      <c r="D41" s="48"/>
      <c r="E41" s="48"/>
      <c r="F41" s="48"/>
      <c r="G41" s="84">
        <v>0</v>
      </c>
      <c r="H41" s="56">
        <f aca="true" t="shared" si="0" ref="H41:H50">G41*12</f>
        <v>0</v>
      </c>
      <c r="I41" s="11"/>
    </row>
    <row r="42" spans="2:9" ht="12.75">
      <c r="B42" s="10"/>
      <c r="C42" s="26" t="s">
        <v>82</v>
      </c>
      <c r="D42" s="48"/>
      <c r="E42" s="48"/>
      <c r="F42" s="48"/>
      <c r="G42" s="84">
        <v>0</v>
      </c>
      <c r="H42" s="56">
        <f t="shared" si="0"/>
        <v>0</v>
      </c>
      <c r="I42" s="11"/>
    </row>
    <row r="43" spans="2:9" ht="12.75">
      <c r="B43" s="10"/>
      <c r="C43" s="26" t="s">
        <v>83</v>
      </c>
      <c r="D43" s="48"/>
      <c r="E43" s="48"/>
      <c r="F43" s="48"/>
      <c r="G43" s="84">
        <v>0</v>
      </c>
      <c r="H43" s="56">
        <f t="shared" si="0"/>
        <v>0</v>
      </c>
      <c r="I43" s="11"/>
    </row>
    <row r="44" spans="2:9" ht="12.75">
      <c r="B44" s="10"/>
      <c r="C44" s="26" t="s">
        <v>84</v>
      </c>
      <c r="D44" s="48"/>
      <c r="E44" s="48"/>
      <c r="F44" s="48"/>
      <c r="G44" s="84">
        <v>0</v>
      </c>
      <c r="H44" s="56">
        <f t="shared" si="0"/>
        <v>0</v>
      </c>
      <c r="I44" s="11"/>
    </row>
    <row r="45" spans="2:9" ht="12.75">
      <c r="B45" s="10"/>
      <c r="C45" s="26" t="s">
        <v>85</v>
      </c>
      <c r="D45" s="48"/>
      <c r="E45" s="48"/>
      <c r="F45" s="48"/>
      <c r="G45" s="84">
        <v>0</v>
      </c>
      <c r="H45" s="56">
        <f t="shared" si="0"/>
        <v>0</v>
      </c>
      <c r="I45" s="11"/>
    </row>
    <row r="46" spans="2:9" ht="12.75">
      <c r="B46" s="10"/>
      <c r="C46" s="26" t="s">
        <v>86</v>
      </c>
      <c r="D46" s="48"/>
      <c r="E46" s="48"/>
      <c r="F46" s="48"/>
      <c r="G46" s="84">
        <v>0</v>
      </c>
      <c r="H46" s="56">
        <f t="shared" si="0"/>
        <v>0</v>
      </c>
      <c r="I46" s="11"/>
    </row>
    <row r="47" spans="2:9" ht="12.75">
      <c r="B47" s="10"/>
      <c r="C47" s="26" t="s">
        <v>87</v>
      </c>
      <c r="D47" s="48"/>
      <c r="E47" s="48"/>
      <c r="F47" s="48"/>
      <c r="G47" s="84">
        <v>0</v>
      </c>
      <c r="H47" s="56">
        <f t="shared" si="0"/>
        <v>0</v>
      </c>
      <c r="I47" s="11"/>
    </row>
    <row r="48" spans="2:9" ht="12.75">
      <c r="B48" s="10"/>
      <c r="C48" s="26" t="s">
        <v>88</v>
      </c>
      <c r="D48" s="48"/>
      <c r="E48" s="48"/>
      <c r="F48" s="48"/>
      <c r="G48" s="84">
        <v>0</v>
      </c>
      <c r="H48" s="56">
        <f t="shared" si="0"/>
        <v>0</v>
      </c>
      <c r="I48" s="11"/>
    </row>
    <row r="49" spans="2:9" ht="12.75">
      <c r="B49" s="10"/>
      <c r="C49" s="26" t="s">
        <v>93</v>
      </c>
      <c r="D49" s="48"/>
      <c r="E49" s="48"/>
      <c r="F49" s="48"/>
      <c r="G49" s="84">
        <v>0</v>
      </c>
      <c r="H49" s="56">
        <f t="shared" si="0"/>
        <v>0</v>
      </c>
      <c r="I49" s="11"/>
    </row>
    <row r="50" spans="2:9" ht="12.75">
      <c r="B50" s="10"/>
      <c r="C50" s="26" t="s">
        <v>40</v>
      </c>
      <c r="D50" s="48"/>
      <c r="E50" s="48"/>
      <c r="F50" s="48"/>
      <c r="G50" s="84">
        <v>0</v>
      </c>
      <c r="H50" s="56">
        <f t="shared" si="0"/>
        <v>0</v>
      </c>
      <c r="I50" s="11"/>
    </row>
    <row r="51" spans="2:9" ht="12.75">
      <c r="B51" s="10"/>
      <c r="C51" s="98" t="s">
        <v>29</v>
      </c>
      <c r="D51" s="99"/>
      <c r="E51" s="99"/>
      <c r="F51" s="72"/>
      <c r="G51" s="72"/>
      <c r="H51" s="32">
        <f>SUM(H40:H50)</f>
        <v>0</v>
      </c>
      <c r="I51" s="11"/>
    </row>
    <row r="52" spans="2:9" ht="12.75">
      <c r="B52" s="10"/>
      <c r="C52" s="94" t="s">
        <v>54</v>
      </c>
      <c r="D52" s="95"/>
      <c r="E52" s="95"/>
      <c r="F52" s="78"/>
      <c r="G52" s="78"/>
      <c r="H52" s="30">
        <f>H51*H85</f>
        <v>0</v>
      </c>
      <c r="I52" s="11"/>
    </row>
    <row r="53" spans="2:9" ht="12.75">
      <c r="B53" s="10"/>
      <c r="C53" s="100" t="s">
        <v>91</v>
      </c>
      <c r="D53" s="100"/>
      <c r="E53" s="100"/>
      <c r="F53" s="73"/>
      <c r="G53" s="73"/>
      <c r="H53" s="39">
        <f>H51+H52</f>
        <v>0</v>
      </c>
      <c r="I53" s="11"/>
    </row>
    <row r="54" spans="2:9" ht="13.5" thickBot="1">
      <c r="B54" s="12"/>
      <c r="C54" s="40"/>
      <c r="D54" s="40"/>
      <c r="E54" s="40"/>
      <c r="F54" s="40"/>
      <c r="G54" s="40"/>
      <c r="H54" s="14"/>
      <c r="I54" s="13"/>
    </row>
    <row r="55" spans="3:8" ht="13.5" thickBot="1">
      <c r="C55" s="38"/>
      <c r="D55" s="38"/>
      <c r="E55" s="38"/>
      <c r="F55" s="38"/>
      <c r="G55" s="38"/>
      <c r="H55" s="38"/>
    </row>
    <row r="56" spans="2:9" ht="12.75">
      <c r="B56" s="6"/>
      <c r="C56" s="7" t="s">
        <v>100</v>
      </c>
      <c r="D56" s="7"/>
      <c r="E56" s="7"/>
      <c r="F56" s="7"/>
      <c r="G56" s="7"/>
      <c r="H56" s="8"/>
      <c r="I56" s="9"/>
    </row>
    <row r="57" spans="2:9" ht="12.75">
      <c r="B57" s="10"/>
      <c r="C57" s="3"/>
      <c r="D57" s="3"/>
      <c r="E57" s="3"/>
      <c r="F57" s="3"/>
      <c r="G57" s="3"/>
      <c r="H57" s="38"/>
      <c r="I57" s="11"/>
    </row>
    <row r="58" spans="2:9" ht="12.75">
      <c r="B58" s="10"/>
      <c r="C58" s="22"/>
      <c r="D58" s="49"/>
      <c r="E58" s="24"/>
      <c r="F58" s="24" t="s">
        <v>89</v>
      </c>
      <c r="G58" s="24" t="s">
        <v>94</v>
      </c>
      <c r="H58" s="25" t="s">
        <v>90</v>
      </c>
      <c r="I58" s="11"/>
    </row>
    <row r="59" spans="2:9" ht="12.75">
      <c r="B59" s="10"/>
      <c r="C59" s="26" t="s">
        <v>98</v>
      </c>
      <c r="D59" s="48"/>
      <c r="E59" s="48"/>
      <c r="F59" s="84">
        <v>0</v>
      </c>
      <c r="G59" s="67">
        <v>4</v>
      </c>
      <c r="H59" s="56">
        <f>F59*G59</f>
        <v>0</v>
      </c>
      <c r="I59" s="11"/>
    </row>
    <row r="60" spans="2:9" ht="12.75">
      <c r="B60" s="10"/>
      <c r="C60" s="98" t="s">
        <v>95</v>
      </c>
      <c r="D60" s="99"/>
      <c r="E60" s="99"/>
      <c r="F60" s="72"/>
      <c r="G60" s="72"/>
      <c r="H60" s="32">
        <f>SUM(H59:H59)</f>
        <v>0</v>
      </c>
      <c r="I60" s="11"/>
    </row>
    <row r="61" spans="2:9" ht="12.75">
      <c r="B61" s="10"/>
      <c r="C61" s="94" t="s">
        <v>96</v>
      </c>
      <c r="D61" s="95"/>
      <c r="E61" s="95"/>
      <c r="F61" s="78"/>
      <c r="G61" s="78"/>
      <c r="H61" s="30">
        <f>H60*H85</f>
        <v>0</v>
      </c>
      <c r="I61" s="11"/>
    </row>
    <row r="62" spans="2:9" ht="12.75" customHeight="1">
      <c r="B62" s="10"/>
      <c r="C62" s="100" t="s">
        <v>99</v>
      </c>
      <c r="D62" s="100"/>
      <c r="E62" s="100"/>
      <c r="F62" s="100"/>
      <c r="G62" s="73"/>
      <c r="H62" s="39">
        <f>H60+H61</f>
        <v>0</v>
      </c>
      <c r="I62" s="11"/>
    </row>
    <row r="63" spans="2:9" ht="13.5" thickBot="1">
      <c r="B63" s="12"/>
      <c r="C63" s="40"/>
      <c r="D63" s="40"/>
      <c r="E63" s="40"/>
      <c r="F63" s="40"/>
      <c r="G63" s="40"/>
      <c r="H63" s="14"/>
      <c r="I63" s="13"/>
    </row>
    <row r="64" spans="3:8" ht="13.5" thickBot="1">
      <c r="C64" s="38"/>
      <c r="D64" s="38"/>
      <c r="E64" s="38"/>
      <c r="F64" s="38"/>
      <c r="G64" s="38"/>
      <c r="H64" s="38"/>
    </row>
    <row r="65" spans="2:9" ht="12.75">
      <c r="B65" s="6"/>
      <c r="C65" s="7" t="s">
        <v>56</v>
      </c>
      <c r="D65" s="7"/>
      <c r="E65" s="7"/>
      <c r="F65" s="7"/>
      <c r="G65" s="7"/>
      <c r="H65" s="8"/>
      <c r="I65" s="9"/>
    </row>
    <row r="66" spans="2:9" ht="12.75">
      <c r="B66" s="10"/>
      <c r="C66" s="3"/>
      <c r="D66" s="3"/>
      <c r="E66" s="3"/>
      <c r="F66" s="3"/>
      <c r="G66" s="3"/>
      <c r="H66" s="38"/>
      <c r="I66" s="11"/>
    </row>
    <row r="67" spans="2:9" ht="12.75">
      <c r="B67" s="10"/>
      <c r="C67" s="22"/>
      <c r="D67" s="17"/>
      <c r="E67" s="17"/>
      <c r="F67" s="24"/>
      <c r="G67" s="24"/>
      <c r="H67" s="25" t="s">
        <v>47</v>
      </c>
      <c r="I67" s="11"/>
    </row>
    <row r="68" spans="2:9" ht="12.75">
      <c r="B68" s="10"/>
      <c r="C68" s="26" t="s">
        <v>49</v>
      </c>
      <c r="F68" s="48"/>
      <c r="G68" s="29"/>
      <c r="H68" s="56">
        <f>H13</f>
        <v>0</v>
      </c>
      <c r="I68" s="11"/>
    </row>
    <row r="69" spans="2:9" ht="12.75">
      <c r="B69" s="10"/>
      <c r="C69" s="37" t="s">
        <v>48</v>
      </c>
      <c r="F69" s="48"/>
      <c r="G69" s="29"/>
      <c r="H69" s="56">
        <f>H31</f>
        <v>0</v>
      </c>
      <c r="I69" s="11"/>
    </row>
    <row r="70" spans="2:9" ht="12.75">
      <c r="B70" s="10"/>
      <c r="C70" s="37" t="s">
        <v>92</v>
      </c>
      <c r="F70" s="48"/>
      <c r="G70" s="29"/>
      <c r="H70" s="56">
        <f>H53</f>
        <v>0</v>
      </c>
      <c r="I70" s="11"/>
    </row>
    <row r="71" spans="2:9" ht="12.75">
      <c r="B71" s="10"/>
      <c r="C71" s="68" t="s">
        <v>105</v>
      </c>
      <c r="F71" s="48"/>
      <c r="G71" s="29"/>
      <c r="H71" s="56">
        <f>H62</f>
        <v>0</v>
      </c>
      <c r="I71" s="11"/>
    </row>
    <row r="72" spans="2:9" ht="12.75">
      <c r="B72" s="10"/>
      <c r="C72" s="100" t="s">
        <v>52</v>
      </c>
      <c r="D72" s="100"/>
      <c r="E72" s="100"/>
      <c r="F72" s="73"/>
      <c r="G72" s="73"/>
      <c r="H72" s="39">
        <f>SUM(H68:H71)</f>
        <v>0</v>
      </c>
      <c r="I72" s="11"/>
    </row>
    <row r="73" spans="2:9" s="46" customFormat="1" ht="11.25">
      <c r="B73" s="42"/>
      <c r="C73" s="47" t="s">
        <v>0</v>
      </c>
      <c r="D73" s="43"/>
      <c r="E73" s="43"/>
      <c r="F73" s="43"/>
      <c r="G73" s="43"/>
      <c r="H73" s="44"/>
      <c r="I73" s="45"/>
    </row>
    <row r="74" spans="2:9" ht="13.5" thickBot="1">
      <c r="B74" s="12"/>
      <c r="C74" s="40"/>
      <c r="D74" s="40"/>
      <c r="E74" s="40"/>
      <c r="F74" s="40"/>
      <c r="G74" s="40"/>
      <c r="H74" s="14"/>
      <c r="I74" s="13"/>
    </row>
    <row r="75" spans="3:8" ht="13.5" thickBot="1">
      <c r="C75" s="38"/>
      <c r="D75" s="38"/>
      <c r="E75" s="38"/>
      <c r="F75" s="38"/>
      <c r="G75" s="38"/>
      <c r="H75" s="38"/>
    </row>
    <row r="76" spans="2:9" s="1" customFormat="1" ht="12.75">
      <c r="B76" s="27" t="s">
        <v>58</v>
      </c>
      <c r="C76" s="20"/>
      <c r="D76" s="20"/>
      <c r="E76" s="20"/>
      <c r="F76" s="20"/>
      <c r="G76" s="20"/>
      <c r="H76" s="20"/>
      <c r="I76" s="21"/>
    </row>
    <row r="77" spans="2:9" s="1" customFormat="1" ht="12.75">
      <c r="B77" s="58"/>
      <c r="C77" s="74"/>
      <c r="D77" s="74"/>
      <c r="E77" s="74"/>
      <c r="F77" s="74"/>
      <c r="G77" s="74"/>
      <c r="H77" s="74" t="s">
        <v>1</v>
      </c>
      <c r="I77" s="59"/>
    </row>
    <row r="78" spans="2:9" s="1" customFormat="1" ht="12.75">
      <c r="B78" s="10"/>
      <c r="C78" s="69" t="s">
        <v>74</v>
      </c>
      <c r="D78" s="70"/>
      <c r="E78" s="70"/>
      <c r="F78" s="80"/>
      <c r="G78" s="80"/>
      <c r="H78" s="86">
        <v>0</v>
      </c>
      <c r="I78" s="11"/>
    </row>
    <row r="79" spans="2:9" s="1" customFormat="1" ht="12.75">
      <c r="B79" s="10"/>
      <c r="C79" s="105" t="s">
        <v>60</v>
      </c>
      <c r="D79" s="106"/>
      <c r="E79" s="106"/>
      <c r="F79" s="80"/>
      <c r="G79" s="80"/>
      <c r="H79" s="86">
        <v>0</v>
      </c>
      <c r="I79" s="11"/>
    </row>
    <row r="80" spans="2:9" s="1" customFormat="1" ht="12.75">
      <c r="B80" s="10"/>
      <c r="C80" s="96" t="s">
        <v>61</v>
      </c>
      <c r="D80" s="97"/>
      <c r="E80" s="97"/>
      <c r="F80" s="81"/>
      <c r="G80" s="81"/>
      <c r="H80" s="65">
        <f>SUM(H81:H84)</f>
        <v>0</v>
      </c>
      <c r="I80" s="11"/>
    </row>
    <row r="81" spans="2:9" s="1" customFormat="1" ht="12.75">
      <c r="B81" s="10"/>
      <c r="C81" s="50" t="s">
        <v>41</v>
      </c>
      <c r="E81" s="15"/>
      <c r="F81" s="15"/>
      <c r="G81" s="15"/>
      <c r="H81" s="87">
        <v>0</v>
      </c>
      <c r="I81" s="11"/>
    </row>
    <row r="82" spans="2:9" s="1" customFormat="1" ht="12.75">
      <c r="B82" s="10"/>
      <c r="C82" s="50" t="s">
        <v>42</v>
      </c>
      <c r="E82" s="15"/>
      <c r="F82" s="15"/>
      <c r="G82" s="15"/>
      <c r="H82" s="87">
        <v>0</v>
      </c>
      <c r="I82" s="11"/>
    </row>
    <row r="83" spans="2:9" s="1" customFormat="1" ht="12.75">
      <c r="B83" s="10"/>
      <c r="C83" s="50" t="s">
        <v>43</v>
      </c>
      <c r="E83" s="15"/>
      <c r="F83" s="15"/>
      <c r="G83" s="15"/>
      <c r="H83" s="87">
        <v>0</v>
      </c>
      <c r="I83" s="11"/>
    </row>
    <row r="84" spans="2:9" s="1" customFormat="1" ht="12.75">
      <c r="B84" s="10"/>
      <c r="C84" s="50" t="s">
        <v>97</v>
      </c>
      <c r="E84" s="15"/>
      <c r="F84" s="15"/>
      <c r="G84" s="15"/>
      <c r="H84" s="87">
        <v>0</v>
      </c>
      <c r="I84" s="11"/>
    </row>
    <row r="85" spans="2:9" ht="12.75">
      <c r="B85" s="10"/>
      <c r="C85" s="100" t="s">
        <v>44</v>
      </c>
      <c r="D85" s="100"/>
      <c r="E85" s="100"/>
      <c r="F85" s="73"/>
      <c r="G85" s="73"/>
      <c r="H85" s="66">
        <f>(((1+H78)*(1+H79))/(1-H80))-1</f>
        <v>0</v>
      </c>
      <c r="I85" s="11"/>
    </row>
    <row r="86" spans="2:9" s="46" customFormat="1" ht="11.25">
      <c r="B86" s="42"/>
      <c r="C86" s="43"/>
      <c r="D86" s="43"/>
      <c r="E86" s="43"/>
      <c r="F86" s="43"/>
      <c r="G86" s="43"/>
      <c r="H86" s="44"/>
      <c r="I86" s="45"/>
    </row>
    <row r="87" spans="2:9" s="47" customFormat="1" ht="11.25">
      <c r="B87" s="52"/>
      <c r="C87" s="47" t="s">
        <v>101</v>
      </c>
      <c r="D87" s="53"/>
      <c r="E87" s="53"/>
      <c r="F87" s="53"/>
      <c r="G87" s="53"/>
      <c r="H87" s="41"/>
      <c r="I87" s="54"/>
    </row>
    <row r="88" spans="2:9" s="47" customFormat="1" ht="11.25">
      <c r="B88" s="52"/>
      <c r="C88" s="55" t="s">
        <v>59</v>
      </c>
      <c r="D88" s="53"/>
      <c r="E88" s="53"/>
      <c r="F88" s="53"/>
      <c r="G88" s="53"/>
      <c r="H88" s="41"/>
      <c r="I88" s="54"/>
    </row>
    <row r="89" spans="2:9" ht="13.5" thickBot="1">
      <c r="B89" s="12"/>
      <c r="C89" s="40"/>
      <c r="D89" s="40"/>
      <c r="E89" s="40"/>
      <c r="F89" s="40"/>
      <c r="G89" s="40"/>
      <c r="H89" s="14"/>
      <c r="I89" s="13"/>
    </row>
    <row r="90" spans="2:3" s="1" customFormat="1" ht="13.5" thickBot="1">
      <c r="B90" s="38"/>
      <c r="C90" s="38"/>
    </row>
    <row r="91" spans="2:9" s="1" customFormat="1" ht="12.75">
      <c r="B91" s="27" t="s">
        <v>2</v>
      </c>
      <c r="C91" s="20"/>
      <c r="D91" s="20"/>
      <c r="E91" s="20"/>
      <c r="F91" s="20"/>
      <c r="G91" s="20"/>
      <c r="H91" s="20"/>
      <c r="I91" s="21"/>
    </row>
    <row r="92" spans="2:9" s="1" customFormat="1" ht="12.75">
      <c r="B92" s="58"/>
      <c r="C92" s="74"/>
      <c r="D92" s="74"/>
      <c r="E92" s="74"/>
      <c r="F92" s="74"/>
      <c r="G92" s="74"/>
      <c r="H92" s="74"/>
      <c r="I92" s="59"/>
    </row>
    <row r="93" spans="2:9" s="1" customFormat="1" ht="12.75">
      <c r="B93" s="10"/>
      <c r="C93" s="16" t="s">
        <v>3</v>
      </c>
      <c r="D93" s="17"/>
      <c r="E93" s="17"/>
      <c r="F93" s="17"/>
      <c r="G93" s="17"/>
      <c r="H93" s="4"/>
      <c r="I93" s="11"/>
    </row>
    <row r="94" spans="2:9" s="1" customFormat="1" ht="12.75">
      <c r="B94" s="10"/>
      <c r="C94" s="77" t="s">
        <v>30</v>
      </c>
      <c r="H94" s="34">
        <v>0.2</v>
      </c>
      <c r="I94" s="11"/>
    </row>
    <row r="95" spans="2:9" s="1" customFormat="1" ht="12.75">
      <c r="B95" s="10"/>
      <c r="C95" s="5" t="s">
        <v>4</v>
      </c>
      <c r="H95" s="34">
        <v>0.015</v>
      </c>
      <c r="I95" s="11"/>
    </row>
    <row r="96" spans="2:9" s="1" customFormat="1" ht="12.75">
      <c r="B96" s="10"/>
      <c r="C96" s="5" t="s">
        <v>5</v>
      </c>
      <c r="H96" s="34">
        <v>0.01</v>
      </c>
      <c r="I96" s="11"/>
    </row>
    <row r="97" spans="2:9" s="1" customFormat="1" ht="12.75">
      <c r="B97" s="10"/>
      <c r="C97" s="5" t="s">
        <v>6</v>
      </c>
      <c r="H97" s="34">
        <v>0.002</v>
      </c>
      <c r="I97" s="11"/>
    </row>
    <row r="98" spans="2:9" s="1" customFormat="1" ht="12.75">
      <c r="B98" s="10"/>
      <c r="C98" s="5" t="s">
        <v>7</v>
      </c>
      <c r="H98" s="34">
        <v>0.025</v>
      </c>
      <c r="I98" s="11"/>
    </row>
    <row r="99" spans="2:9" s="1" customFormat="1" ht="12.75">
      <c r="B99" s="10"/>
      <c r="C99" s="5" t="s">
        <v>8</v>
      </c>
      <c r="H99" s="34">
        <v>0.08</v>
      </c>
      <c r="I99" s="11"/>
    </row>
    <row r="100" spans="2:9" s="1" customFormat="1" ht="12.75">
      <c r="B100" s="10"/>
      <c r="C100" s="5" t="s">
        <v>9</v>
      </c>
      <c r="H100" s="34">
        <v>0.01</v>
      </c>
      <c r="I100" s="11"/>
    </row>
    <row r="101" spans="2:9" s="1" customFormat="1" ht="12.75">
      <c r="B101" s="10"/>
      <c r="C101" s="5" t="s">
        <v>10</v>
      </c>
      <c r="H101" s="34">
        <v>0.006</v>
      </c>
      <c r="I101" s="11"/>
    </row>
    <row r="102" spans="2:9" s="1" customFormat="1" ht="12.75">
      <c r="B102" s="10"/>
      <c r="C102" s="75" t="s">
        <v>11</v>
      </c>
      <c r="D102" s="18"/>
      <c r="E102" s="18"/>
      <c r="F102" s="18"/>
      <c r="G102" s="18"/>
      <c r="H102" s="35">
        <f>SUM(H94:H101)</f>
        <v>0.3480000000000001</v>
      </c>
      <c r="I102" s="11"/>
    </row>
    <row r="103" spans="2:9" s="1" customFormat="1" ht="12.75">
      <c r="B103" s="10"/>
      <c r="C103" s="16" t="s">
        <v>12</v>
      </c>
      <c r="D103" s="17"/>
      <c r="E103" s="17"/>
      <c r="F103" s="17"/>
      <c r="G103" s="17"/>
      <c r="H103" s="4"/>
      <c r="I103" s="11"/>
    </row>
    <row r="104" spans="2:9" s="1" customFormat="1" ht="12.75">
      <c r="B104" s="10"/>
      <c r="C104" s="5" t="s">
        <v>19</v>
      </c>
      <c r="H104" s="34">
        <f>1/12</f>
        <v>0.08333333333333333</v>
      </c>
      <c r="I104" s="11"/>
    </row>
    <row r="105" spans="2:9" s="1" customFormat="1" ht="12.75">
      <c r="B105" s="10"/>
      <c r="C105" s="5" t="s">
        <v>13</v>
      </c>
      <c r="H105" s="34">
        <f>1/12</f>
        <v>0.08333333333333333</v>
      </c>
      <c r="I105" s="11"/>
    </row>
    <row r="106" spans="2:9" s="1" customFormat="1" ht="12.75">
      <c r="B106" s="10"/>
      <c r="C106" s="77" t="s">
        <v>31</v>
      </c>
      <c r="H106" s="34">
        <f>H105*1/3</f>
        <v>0.027777777777777776</v>
      </c>
      <c r="I106" s="11"/>
    </row>
    <row r="107" spans="2:9" s="1" customFormat="1" ht="12.75">
      <c r="B107" s="10"/>
      <c r="C107" s="5" t="s">
        <v>14</v>
      </c>
      <c r="H107" s="34">
        <f>(5/30)/12</f>
        <v>0.013888888888888888</v>
      </c>
      <c r="I107" s="11"/>
    </row>
    <row r="108" spans="2:9" s="1" customFormat="1" ht="12.75">
      <c r="B108" s="10"/>
      <c r="C108" s="5" t="s">
        <v>15</v>
      </c>
      <c r="H108" s="34">
        <f>H107*0.015</f>
        <v>0.00020833333333333332</v>
      </c>
      <c r="I108" s="11"/>
    </row>
    <row r="109" spans="2:9" s="1" customFormat="1" ht="12.75">
      <c r="B109" s="10"/>
      <c r="C109" s="5" t="s">
        <v>16</v>
      </c>
      <c r="H109" s="34">
        <f>1/30/12</f>
        <v>0.002777777777777778</v>
      </c>
      <c r="I109" s="11"/>
    </row>
    <row r="110" spans="2:9" s="1" customFormat="1" ht="12.75">
      <c r="B110" s="10"/>
      <c r="C110" s="5" t="s">
        <v>17</v>
      </c>
      <c r="H110" s="34">
        <f>15/30/12*0.0078</f>
        <v>0.000325</v>
      </c>
      <c r="I110" s="11"/>
    </row>
    <row r="111" spans="2:9" s="1" customFormat="1" ht="12.75">
      <c r="B111" s="10"/>
      <c r="C111" s="75" t="s">
        <v>20</v>
      </c>
      <c r="D111" s="18"/>
      <c r="E111" s="18"/>
      <c r="F111" s="18"/>
      <c r="G111" s="18"/>
      <c r="H111" s="36">
        <f>SUM(H104:H110)</f>
        <v>0.2116444444444444</v>
      </c>
      <c r="I111" s="11"/>
    </row>
    <row r="112" spans="2:9" s="1" customFormat="1" ht="12.75">
      <c r="B112" s="10"/>
      <c r="C112" s="16" t="s">
        <v>21</v>
      </c>
      <c r="D112" s="17"/>
      <c r="E112" s="17"/>
      <c r="F112" s="17"/>
      <c r="G112" s="17"/>
      <c r="H112" s="19"/>
      <c r="I112" s="11"/>
    </row>
    <row r="113" spans="2:9" s="1" customFormat="1" ht="12.75">
      <c r="B113" s="10"/>
      <c r="C113" s="5" t="s">
        <v>22</v>
      </c>
      <c r="H113" s="34">
        <v>0.0042</v>
      </c>
      <c r="I113" s="11"/>
    </row>
    <row r="114" spans="2:9" s="1" customFormat="1" ht="12.75">
      <c r="B114" s="10"/>
      <c r="C114" s="77" t="s">
        <v>18</v>
      </c>
      <c r="H114" s="34">
        <v>0.0004</v>
      </c>
      <c r="I114" s="11"/>
    </row>
    <row r="115" spans="2:9" s="1" customFormat="1" ht="12.75">
      <c r="B115" s="10"/>
      <c r="C115" s="5" t="s">
        <v>23</v>
      </c>
      <c r="H115" s="34">
        <v>0.0008</v>
      </c>
      <c r="I115" s="11"/>
    </row>
    <row r="116" spans="2:9" s="1" customFormat="1" ht="12.75">
      <c r="B116" s="10"/>
      <c r="C116" s="77" t="s">
        <v>32</v>
      </c>
      <c r="H116" s="34">
        <v>0.036</v>
      </c>
      <c r="I116" s="11"/>
    </row>
    <row r="117" spans="2:9" s="1" customFormat="1" ht="12.75">
      <c r="B117" s="10"/>
      <c r="C117" s="75" t="s">
        <v>24</v>
      </c>
      <c r="D117" s="18"/>
      <c r="E117" s="18"/>
      <c r="F117" s="18"/>
      <c r="G117" s="18"/>
      <c r="H117" s="36">
        <f>SUM(H113:H116)</f>
        <v>0.0414</v>
      </c>
      <c r="I117" s="11"/>
    </row>
    <row r="118" spans="2:9" s="1" customFormat="1" ht="12.75">
      <c r="B118" s="10"/>
      <c r="C118" s="16" t="s">
        <v>25</v>
      </c>
      <c r="D118" s="17"/>
      <c r="E118" s="17"/>
      <c r="F118" s="17"/>
      <c r="G118" s="17"/>
      <c r="H118" s="19"/>
      <c r="I118" s="11"/>
    </row>
    <row r="119" spans="2:9" s="1" customFormat="1" ht="12.75">
      <c r="B119" s="10"/>
      <c r="C119" s="77" t="s">
        <v>33</v>
      </c>
      <c r="H119" s="33">
        <f>H111*H102</f>
        <v>0.07365226666666667</v>
      </c>
      <c r="I119" s="11"/>
    </row>
    <row r="120" spans="2:9" s="1" customFormat="1" ht="12.75">
      <c r="B120" s="10"/>
      <c r="C120" s="60" t="s">
        <v>26</v>
      </c>
      <c r="D120" s="61"/>
      <c r="E120" s="61"/>
      <c r="F120" s="61"/>
      <c r="G120" s="61"/>
      <c r="H120" s="62">
        <f>H119</f>
        <v>0.07365226666666667</v>
      </c>
      <c r="I120" s="11"/>
    </row>
    <row r="121" spans="2:9" s="1" customFormat="1" ht="12.75">
      <c r="B121" s="10"/>
      <c r="C121" s="104" t="s">
        <v>55</v>
      </c>
      <c r="D121" s="104"/>
      <c r="E121" s="104"/>
      <c r="F121" s="79"/>
      <c r="G121" s="79"/>
      <c r="H121" s="51">
        <f>H102+H111+H117+H120</f>
        <v>0.6746967111111112</v>
      </c>
      <c r="I121" s="11"/>
    </row>
    <row r="122" spans="2:9" s="1" customFormat="1" ht="13.5" thickBot="1">
      <c r="B122" s="12"/>
      <c r="C122" s="63"/>
      <c r="D122" s="63"/>
      <c r="E122" s="63"/>
      <c r="F122" s="63"/>
      <c r="G122" s="63"/>
      <c r="H122" s="64"/>
      <c r="I122" s="13"/>
    </row>
    <row r="123" s="1" customFormat="1" ht="12.75">
      <c r="H123" s="15"/>
    </row>
    <row r="124" ht="12.75">
      <c r="H124" s="15"/>
    </row>
    <row r="125" ht="12.75">
      <c r="H125" s="15"/>
    </row>
    <row r="126" spans="3:8" ht="12.75">
      <c r="C126" s="2"/>
      <c r="D126" s="2"/>
      <c r="E126" s="2"/>
      <c r="F126" s="2"/>
      <c r="G126" s="2"/>
      <c r="H126" s="15"/>
    </row>
    <row r="127" spans="3:8" ht="12.75">
      <c r="C127" s="2"/>
      <c r="D127" s="2"/>
      <c r="E127" s="2"/>
      <c r="F127" s="2"/>
      <c r="G127" s="2"/>
      <c r="H127" s="15"/>
    </row>
    <row r="128" spans="3:8" ht="12.75">
      <c r="C128" s="2"/>
      <c r="D128" s="2"/>
      <c r="E128" s="2"/>
      <c r="F128" s="2"/>
      <c r="G128" s="2"/>
      <c r="H128" s="15"/>
    </row>
    <row r="129" spans="3:8" ht="12.75">
      <c r="C129" s="2"/>
      <c r="D129" s="2"/>
      <c r="E129" s="2"/>
      <c r="F129" s="2"/>
      <c r="G129" s="2"/>
      <c r="H129" s="15"/>
    </row>
    <row r="130" spans="3:8" ht="12.75">
      <c r="C130" s="2"/>
      <c r="D130" s="2"/>
      <c r="E130" s="2"/>
      <c r="F130" s="2"/>
      <c r="G130" s="2"/>
      <c r="H130" s="15"/>
    </row>
    <row r="131" spans="3:8" ht="12.75">
      <c r="C131" s="2"/>
      <c r="D131" s="2"/>
      <c r="E131" s="2"/>
      <c r="F131" s="2"/>
      <c r="G131" s="2"/>
      <c r="H131" s="15"/>
    </row>
    <row r="132" spans="3:8" ht="12.75">
      <c r="C132" s="2"/>
      <c r="D132" s="2"/>
      <c r="E132" s="2"/>
      <c r="F132" s="2"/>
      <c r="G132" s="2"/>
      <c r="H132" s="15"/>
    </row>
    <row r="133" spans="3:8" ht="12.75">
      <c r="C133" s="2"/>
      <c r="D133" s="2"/>
      <c r="E133" s="2"/>
      <c r="F133" s="2"/>
      <c r="G133" s="2"/>
      <c r="H133" s="15"/>
    </row>
    <row r="134" spans="3:8" ht="12.75">
      <c r="C134" s="2"/>
      <c r="D134" s="2"/>
      <c r="E134" s="2"/>
      <c r="F134" s="2"/>
      <c r="G134" s="2"/>
      <c r="H134" s="15"/>
    </row>
    <row r="135" spans="3:8" ht="12.75">
      <c r="C135" s="2"/>
      <c r="D135" s="2"/>
      <c r="E135" s="2"/>
      <c r="F135" s="2"/>
      <c r="G135" s="2"/>
      <c r="H135" s="15"/>
    </row>
    <row r="136" spans="3:8" ht="12.75">
      <c r="C136" s="2"/>
      <c r="D136" s="2"/>
      <c r="E136" s="2"/>
      <c r="F136" s="2"/>
      <c r="G136" s="2"/>
      <c r="H136" s="15"/>
    </row>
    <row r="137" spans="3:8" ht="12.75">
      <c r="C137" s="2"/>
      <c r="D137" s="2"/>
      <c r="E137" s="2"/>
      <c r="F137" s="2"/>
      <c r="G137" s="2"/>
      <c r="H137" s="15"/>
    </row>
    <row r="138" spans="3:8" ht="12.75">
      <c r="C138" s="2"/>
      <c r="D138" s="2"/>
      <c r="E138" s="2"/>
      <c r="F138" s="2"/>
      <c r="G138" s="2"/>
      <c r="H138" s="15"/>
    </row>
    <row r="139" spans="3:8" ht="12.75">
      <c r="C139" s="2"/>
      <c r="D139" s="2"/>
      <c r="E139" s="2"/>
      <c r="F139" s="2"/>
      <c r="G139" s="2"/>
      <c r="H139" s="15"/>
    </row>
    <row r="140" spans="3:8" ht="12.75">
      <c r="C140" s="2"/>
      <c r="D140" s="2"/>
      <c r="E140" s="2"/>
      <c r="F140" s="2"/>
      <c r="G140" s="2"/>
      <c r="H140" s="15"/>
    </row>
    <row r="141" spans="3:8" ht="12.75">
      <c r="C141" s="2"/>
      <c r="D141" s="2"/>
      <c r="E141" s="2"/>
      <c r="F141" s="2"/>
      <c r="G141" s="2"/>
      <c r="H141" s="15"/>
    </row>
    <row r="142" spans="3:8" ht="12.75">
      <c r="C142" s="2"/>
      <c r="D142" s="2"/>
      <c r="E142" s="2"/>
      <c r="F142" s="2"/>
      <c r="G142" s="2"/>
      <c r="H142" s="15"/>
    </row>
    <row r="143" spans="3:8" ht="12.75">
      <c r="C143" s="2"/>
      <c r="D143" s="2"/>
      <c r="E143" s="2"/>
      <c r="F143" s="2"/>
      <c r="G143" s="2"/>
      <c r="H143" s="15"/>
    </row>
    <row r="144" spans="3:8" ht="12.75">
      <c r="C144" s="2"/>
      <c r="D144" s="2"/>
      <c r="E144" s="2"/>
      <c r="F144" s="2"/>
      <c r="G144" s="2"/>
      <c r="H144" s="15"/>
    </row>
    <row r="145" spans="3:8" ht="12.75">
      <c r="C145" s="2"/>
      <c r="D145" s="2"/>
      <c r="E145" s="2"/>
      <c r="F145" s="2"/>
      <c r="G145" s="2"/>
      <c r="H145" s="15"/>
    </row>
    <row r="146" spans="3:8" ht="12.75">
      <c r="C146" s="2"/>
      <c r="D146" s="2"/>
      <c r="E146" s="2"/>
      <c r="F146" s="2"/>
      <c r="G146" s="2"/>
      <c r="H146" s="15"/>
    </row>
    <row r="147" spans="3:8" ht="12.75">
      <c r="C147" s="2"/>
      <c r="D147" s="2"/>
      <c r="E147" s="2"/>
      <c r="F147" s="2"/>
      <c r="G147" s="2"/>
      <c r="H147" s="15"/>
    </row>
    <row r="148" spans="3:8" ht="12.75">
      <c r="C148" s="2"/>
      <c r="D148" s="2"/>
      <c r="E148" s="2"/>
      <c r="F148" s="2"/>
      <c r="G148" s="2"/>
      <c r="H148" s="15"/>
    </row>
  </sheetData>
  <sheetProtection sheet="1"/>
  <mergeCells count="26">
    <mergeCell ref="C85:E85"/>
    <mergeCell ref="C121:E121"/>
    <mergeCell ref="C62:F62"/>
    <mergeCell ref="C72:E72"/>
    <mergeCell ref="C79:E79"/>
    <mergeCell ref="C51:E51"/>
    <mergeCell ref="C52:E52"/>
    <mergeCell ref="C53:E53"/>
    <mergeCell ref="C60:E60"/>
    <mergeCell ref="C61:E61"/>
    <mergeCell ref="C80:E80"/>
    <mergeCell ref="C12:E12"/>
    <mergeCell ref="C13:E13"/>
    <mergeCell ref="C28:E28"/>
    <mergeCell ref="C29:E29"/>
    <mergeCell ref="C30:E30"/>
    <mergeCell ref="C31:E31"/>
    <mergeCell ref="D16:E16"/>
    <mergeCell ref="D17:E17"/>
    <mergeCell ref="C34:H34"/>
    <mergeCell ref="B1:I1"/>
    <mergeCell ref="B2:I2"/>
    <mergeCell ref="C8:E8"/>
    <mergeCell ref="C9:E9"/>
    <mergeCell ref="C10:E10"/>
    <mergeCell ref="C11:E11"/>
  </mergeCells>
  <printOptions horizontalCentered="1"/>
  <pageMargins left="0.5118110236220472" right="0.5118110236220472" top="0.35433070866141736" bottom="0.35433070866141736" header="0.31496062992125984" footer="0.31496062992125984"/>
  <pageSetup fitToHeight="2" fitToWidth="1" horizontalDpi="600" verticalDpi="600" orientation="portrait" paperSize="9" scale="65" r:id="rId1"/>
  <rowBreaks count="1" manualBreakCount="1">
    <brk id="90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Regional de Enfermagem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maria.barbosa</dc:creator>
  <cp:keywords/>
  <dc:description/>
  <cp:lastModifiedBy>Coren/SP - Caio Paschoal</cp:lastModifiedBy>
  <cp:lastPrinted>2012-09-17T16:00:28Z</cp:lastPrinted>
  <dcterms:created xsi:type="dcterms:W3CDTF">2011-06-18T17:03:13Z</dcterms:created>
  <dcterms:modified xsi:type="dcterms:W3CDTF">2012-11-01T16:55:38Z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0x010100AF1EF501C280164CACD610AD76B2EF29</vt:lpwstr>
  </property>
</Properties>
</file>